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Card" sheetId="1" r:id="rId1"/>
  </sheets>
  <calcPr calcId="124519"/>
</workbook>
</file>

<file path=xl/calcChain.xml><?xml version="1.0" encoding="utf-8"?>
<calcChain xmlns="http://schemas.openxmlformats.org/spreadsheetml/2006/main">
  <c r="D65" i="1"/>
  <c r="D38" l="1"/>
  <c r="E12"/>
  <c r="C12"/>
  <c r="A12"/>
  <c r="D80"/>
  <c r="D70"/>
  <c r="D58"/>
  <c r="D55"/>
  <c r="D48" l="1"/>
  <c r="D46"/>
  <c r="D45"/>
  <c r="D44"/>
  <c r="D50" l="1"/>
  <c r="D31"/>
  <c r="D32"/>
  <c r="D30"/>
  <c r="D29"/>
  <c r="D28"/>
  <c r="D27"/>
  <c r="D26"/>
  <c r="D25"/>
  <c r="D24"/>
  <c r="D57" l="1"/>
  <c r="D40"/>
  <c r="D39"/>
  <c r="D36"/>
  <c r="D41" l="1"/>
  <c r="D34" l="1"/>
  <c r="D81" s="1"/>
</calcChain>
</file>

<file path=xl/sharedStrings.xml><?xml version="1.0" encoding="utf-8"?>
<sst xmlns="http://schemas.openxmlformats.org/spreadsheetml/2006/main" count="136" uniqueCount="118">
  <si>
    <t>Steal Almirah</t>
  </si>
  <si>
    <t>Soft Board</t>
  </si>
  <si>
    <t>ECE Kit</t>
  </si>
  <si>
    <t>Yes</t>
  </si>
  <si>
    <t>Health Kit  including First Aid Box</t>
  </si>
  <si>
    <t>Sports Kit</t>
  </si>
  <si>
    <t>Sashes</t>
  </si>
  <si>
    <t>Badges</t>
  </si>
  <si>
    <t>Para Teacher/s</t>
  </si>
  <si>
    <t>Construction Committee</t>
  </si>
  <si>
    <t>It should be continued; students are very happy with drawings &amp; paints</t>
  </si>
  <si>
    <t>Women's Day</t>
  </si>
  <si>
    <t>EFA Week- April</t>
  </si>
  <si>
    <t>14th Aug/Indep Day</t>
  </si>
  <si>
    <t>Literacy Day Sept</t>
  </si>
  <si>
    <t>World Teachers' Day Oct.</t>
  </si>
  <si>
    <t>Children's theatre</t>
  </si>
  <si>
    <t>Activism events</t>
  </si>
  <si>
    <t>HPM sessions</t>
  </si>
  <si>
    <t>(use extra page if needed)</t>
  </si>
  <si>
    <t>Children, Especially Girls Aged 2-12 Have Access To Quality Education With Improved Infrastructure And Safe Learning Environment</t>
  </si>
  <si>
    <t>SCHOOL ACCOUNTABILITY CARD</t>
  </si>
  <si>
    <t>This Card is jointly filled by School Head &amp; ITA Representative</t>
  </si>
  <si>
    <t>District</t>
  </si>
  <si>
    <t>School Name</t>
  </si>
  <si>
    <t>EMIS Code</t>
  </si>
  <si>
    <t>Tehsil</t>
  </si>
  <si>
    <t>Enrolment</t>
  </si>
  <si>
    <t>No. of Teachers</t>
  </si>
  <si>
    <t>Boys</t>
  </si>
  <si>
    <t>Girls</t>
  </si>
  <si>
    <t>Govt.</t>
  </si>
  <si>
    <t xml:space="preserve">Para </t>
  </si>
  <si>
    <t>No. of School Council Members</t>
  </si>
  <si>
    <t>Male</t>
  </si>
  <si>
    <t>Female</t>
  </si>
  <si>
    <t>WORK/ACTIVITY DONE</t>
  </si>
  <si>
    <t>Summary of Construction Work Done</t>
  </si>
  <si>
    <t>ECE Chairs</t>
  </si>
  <si>
    <t>ECE Tables</t>
  </si>
  <si>
    <t>Bench &amp; Desk</t>
  </si>
  <si>
    <t>Teacher Chair</t>
  </si>
  <si>
    <t>Teacher Table</t>
  </si>
  <si>
    <t>White Board</t>
  </si>
  <si>
    <t>COST (Rs.)</t>
  </si>
  <si>
    <t>COMMENTS / SUGGESTIONS</t>
  </si>
  <si>
    <t>DETAIL / STATUS</t>
  </si>
  <si>
    <t>YES</t>
  </si>
  <si>
    <t>List of Trainings conducted for Head Teacher/Teachers</t>
  </si>
  <si>
    <t>School Council</t>
  </si>
  <si>
    <t>Name</t>
  </si>
  <si>
    <t>Designation</t>
  </si>
  <si>
    <t>Cell #</t>
  </si>
  <si>
    <t>Tel #</t>
  </si>
  <si>
    <t>Mr. Amjad Imtiaz</t>
  </si>
  <si>
    <t>Program Manager, ITA</t>
  </si>
  <si>
    <t>042-3517005-6</t>
  </si>
  <si>
    <t>0321-4031855</t>
  </si>
  <si>
    <t>For any suggestions / complaints please contact the following officials</t>
  </si>
  <si>
    <t>Visits/Verification by: Name/Designation during 2013:</t>
  </si>
  <si>
    <t>No</t>
  </si>
  <si>
    <t>Health / hygiene activities</t>
  </si>
  <si>
    <t>Signing 01 Million Signature Petition (2012 &amp; 2013)</t>
  </si>
  <si>
    <t>Malala Day / November</t>
  </si>
  <si>
    <t>Child Rights Day Nov.</t>
  </si>
  <si>
    <t>5 Students as members</t>
  </si>
  <si>
    <t>Monthly Art Material for Students (Colors, Charts, Markers, Glue, etc)</t>
  </si>
  <si>
    <t>Summer Camp</t>
  </si>
  <si>
    <t>Stationery, Ice for cold water, etc</t>
  </si>
  <si>
    <t>Children's Lit Festival 2013</t>
  </si>
  <si>
    <t>Signboard</t>
  </si>
  <si>
    <t>05 students &amp; 01 teacher</t>
  </si>
  <si>
    <t>Girl Clubs formation</t>
  </si>
  <si>
    <r>
      <t xml:space="preserve">YES 
</t>
    </r>
    <r>
      <rPr>
        <sz val="9"/>
        <color theme="1"/>
        <rFont val="Times New Roman"/>
        <family val="1"/>
      </rPr>
      <t>(for club member and focal teacher)</t>
    </r>
  </si>
  <si>
    <t>Sweaters</t>
  </si>
  <si>
    <t>Litercay Camps (Hiring of Volunteer, Reading Material, etc)</t>
  </si>
  <si>
    <t>School Inaugration</t>
  </si>
  <si>
    <t>For 06 months @ Rs. 425 per month</t>
  </si>
  <si>
    <t>Head Teacher</t>
  </si>
  <si>
    <t>01 day training of 03 CC members</t>
  </si>
  <si>
    <t>Uniform &amp; School Shoes</t>
  </si>
  <si>
    <t>School Bag &amp; Stationery Items</t>
  </si>
  <si>
    <t>Monthly Art Fund for Student for 06 months</t>
  </si>
  <si>
    <t>In SC/SMC Account</t>
  </si>
  <si>
    <t>Project Implemented by Idara-e-Taleem-o-Aagahi (ITA) in collaboration with Dubai Cares and School Education Department from April 2011 till June 2013</t>
  </si>
  <si>
    <t>a) 12 day training for on ECE, H&amp;H, Subject Based - 02 teachers trained</t>
  </si>
  <si>
    <t>b)  03 day training for on TLMs - 02 teachers trained</t>
  </si>
  <si>
    <t>c)  03 day refresher training for 02 teachers</t>
  </si>
  <si>
    <t>Grand Total</t>
  </si>
  <si>
    <t>1. SCHOOL INFRASTRUCTURE</t>
  </si>
  <si>
    <t>2. SCHOOL FURNITURE</t>
  </si>
  <si>
    <t>3. TEACHING LEARNING MATERIALS (TLMs)</t>
  </si>
  <si>
    <t>4. HUMAN RESOURCE MANAGEMENT &amp; DEVELOPMENT</t>
  </si>
  <si>
    <t>7. STUDENTS' CLUB (Boys' Club / Girls' Club)</t>
  </si>
  <si>
    <t>Sub Total-2</t>
  </si>
  <si>
    <t>Sub Total-3</t>
  </si>
  <si>
    <t>Sub Total-8</t>
  </si>
  <si>
    <t>Sub Total-4</t>
  </si>
  <si>
    <t>5. BACK-TO-SCHOOL-KITS</t>
  </si>
  <si>
    <t>Sub Total-5</t>
  </si>
  <si>
    <t>6. CHILD DEVELOPMENT</t>
  </si>
  <si>
    <t>Sub Total-6</t>
  </si>
  <si>
    <t>Sub Total-7</t>
  </si>
  <si>
    <t>8. CELEBRATION OF ADVOCACY DAYS (NATIONAL / INTERNATIONAL)</t>
  </si>
  <si>
    <t xml:space="preserve">Primary Reading Kit with maps and globes </t>
  </si>
  <si>
    <t>Primary Science Kit</t>
  </si>
  <si>
    <t>Multan</t>
  </si>
  <si>
    <t>03 day SC training - 02 SC members trained</t>
  </si>
  <si>
    <t>Azaz Ahmad Khan Joiya</t>
  </si>
  <si>
    <t>EDO (Education)  Multan</t>
  </si>
  <si>
    <t>0300-9688453</t>
  </si>
  <si>
    <t>3 weeks program - 30 students attended</t>
  </si>
  <si>
    <t>Jalal Pur Peer Wala</t>
  </si>
  <si>
    <t>1 Para Teacher</t>
  </si>
  <si>
    <t>GGPS Basti Kamal</t>
  </si>
  <si>
    <t>White Wash of Complete Building</t>
  </si>
  <si>
    <t>Zubaida Khatoon</t>
  </si>
  <si>
    <t>0306-7550976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</si>
</sst>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4" formatCode="_(* #,##0_);_(* \(#,##0\);_(* &quot;-&quot;??_);_(@_)"/>
  </numFmts>
  <fonts count="13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i/>
      <sz val="12"/>
      <color theme="1"/>
      <name val="Times New Roman"/>
      <family val="1"/>
    </font>
    <font>
      <sz val="9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499984740745262"/>
        <bgColor indexed="64"/>
      </patternFill>
    </fill>
  </fills>
  <borders count="7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207">
    <xf numFmtId="0" fontId="0" fillId="0" borderId="0" xfId="0"/>
    <xf numFmtId="0" fontId="3" fillId="0" borderId="0" xfId="0" applyFont="1"/>
    <xf numFmtId="0" fontId="4" fillId="3" borderId="0" xfId="0" applyFont="1" applyFill="1" applyBorder="1" applyAlignment="1">
      <alignment vertical="top" wrapText="1"/>
    </xf>
    <xf numFmtId="0" fontId="4" fillId="3" borderId="5" xfId="0" applyFont="1" applyFill="1" applyBorder="1" applyAlignment="1">
      <alignment vertical="top" wrapText="1"/>
    </xf>
    <xf numFmtId="0" fontId="4" fillId="3" borderId="10" xfId="0" applyFont="1" applyFill="1" applyBorder="1" applyAlignment="1">
      <alignment vertical="top" wrapText="1"/>
    </xf>
    <xf numFmtId="0" fontId="4" fillId="3" borderId="4" xfId="0" applyFont="1" applyFill="1" applyBorder="1" applyAlignment="1">
      <alignment vertical="top" wrapText="1"/>
    </xf>
    <xf numFmtId="0" fontId="4" fillId="5" borderId="9" xfId="0" applyFont="1" applyFill="1" applyBorder="1" applyAlignment="1">
      <alignment horizontal="center" vertical="top" wrapText="1"/>
    </xf>
    <xf numFmtId="0" fontId="2" fillId="4" borderId="29" xfId="0" applyFont="1" applyFill="1" applyBorder="1" applyAlignment="1">
      <alignment horizontal="center" vertical="top" wrapText="1"/>
    </xf>
    <xf numFmtId="0" fontId="4" fillId="3" borderId="30" xfId="0" applyFont="1" applyFill="1" applyBorder="1" applyAlignment="1">
      <alignment horizontal="center" vertical="top" wrapText="1"/>
    </xf>
    <xf numFmtId="0" fontId="4" fillId="3" borderId="56" xfId="0" applyFont="1" applyFill="1" applyBorder="1" applyAlignment="1">
      <alignment horizontal="center" vertical="top" wrapText="1"/>
    </xf>
    <xf numFmtId="0" fontId="6" fillId="3" borderId="29" xfId="0" applyFont="1" applyFill="1" applyBorder="1" applyAlignment="1">
      <alignment horizontal="center" vertical="top" wrapText="1"/>
    </xf>
    <xf numFmtId="0" fontId="6" fillId="3" borderId="30" xfId="0" applyFont="1" applyFill="1" applyBorder="1" applyAlignment="1">
      <alignment horizontal="center" vertical="top" wrapText="1"/>
    </xf>
    <xf numFmtId="0" fontId="6" fillId="3" borderId="50" xfId="0" applyFont="1" applyFill="1" applyBorder="1" applyAlignment="1">
      <alignment horizontal="center" vertical="top" wrapText="1"/>
    </xf>
    <xf numFmtId="0" fontId="3" fillId="3" borderId="44" xfId="0" applyFont="1" applyFill="1" applyBorder="1" applyAlignment="1">
      <alignment horizontal="center" vertical="top" wrapText="1"/>
    </xf>
    <xf numFmtId="0" fontId="6" fillId="3" borderId="44" xfId="0" applyFont="1" applyFill="1" applyBorder="1" applyAlignment="1">
      <alignment horizontal="center" vertical="top" wrapText="1"/>
    </xf>
    <xf numFmtId="0" fontId="3" fillId="3" borderId="52" xfId="0" applyFont="1" applyFill="1" applyBorder="1" applyAlignment="1">
      <alignment horizontal="center" vertical="top" wrapText="1"/>
    </xf>
    <xf numFmtId="0" fontId="6" fillId="3" borderId="52" xfId="0" applyFont="1" applyFill="1" applyBorder="1" applyAlignment="1">
      <alignment horizontal="center" vertical="top" wrapText="1"/>
    </xf>
    <xf numFmtId="0" fontId="3" fillId="3" borderId="54" xfId="0" applyFont="1" applyFill="1" applyBorder="1" applyAlignment="1">
      <alignment horizontal="center" vertical="top" wrapText="1"/>
    </xf>
    <xf numFmtId="0" fontId="6" fillId="3" borderId="54" xfId="0" applyFont="1" applyFill="1" applyBorder="1" applyAlignment="1">
      <alignment horizontal="center" vertical="top" wrapText="1"/>
    </xf>
    <xf numFmtId="0" fontId="3" fillId="3" borderId="29" xfId="0" applyFont="1" applyFill="1" applyBorder="1" applyAlignment="1">
      <alignment vertical="top" wrapText="1"/>
    </xf>
    <xf numFmtId="0" fontId="3" fillId="3" borderId="31" xfId="0" applyFont="1" applyFill="1" applyBorder="1" applyAlignment="1">
      <alignment vertical="top" wrapText="1"/>
    </xf>
    <xf numFmtId="0" fontId="3" fillId="3" borderId="8" xfId="0" applyFont="1" applyFill="1" applyBorder="1" applyAlignment="1">
      <alignment vertical="top" wrapText="1"/>
    </xf>
    <xf numFmtId="0" fontId="3" fillId="3" borderId="29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horizontal="center" vertical="top" wrapText="1"/>
    </xf>
    <xf numFmtId="0" fontId="3" fillId="3" borderId="30" xfId="0" applyFont="1" applyFill="1" applyBorder="1" applyAlignment="1">
      <alignment vertical="top" wrapText="1"/>
    </xf>
    <xf numFmtId="0" fontId="3" fillId="3" borderId="56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4" fillId="5" borderId="23" xfId="0" applyFont="1" applyFill="1" applyBorder="1" applyAlignment="1">
      <alignment horizontal="center" vertical="top" wrapText="1"/>
    </xf>
    <xf numFmtId="0" fontId="4" fillId="5" borderId="19" xfId="0" applyFont="1" applyFill="1" applyBorder="1" applyAlignment="1">
      <alignment horizontal="center" vertical="top" wrapText="1"/>
    </xf>
    <xf numFmtId="0" fontId="6" fillId="3" borderId="31" xfId="0" applyFont="1" applyFill="1" applyBorder="1" applyAlignment="1">
      <alignment horizontal="center" vertical="top" wrapText="1"/>
    </xf>
    <xf numFmtId="0" fontId="3" fillId="3" borderId="70" xfId="0" applyFont="1" applyFill="1" applyBorder="1" applyAlignment="1">
      <alignment horizontal="center" vertical="top" wrapText="1"/>
    </xf>
    <xf numFmtId="0" fontId="6" fillId="3" borderId="11" xfId="0" applyFont="1" applyFill="1" applyBorder="1" applyAlignment="1">
      <alignment horizontal="center" vertical="top" wrapText="1"/>
    </xf>
    <xf numFmtId="0" fontId="3" fillId="3" borderId="12" xfId="0" applyFont="1" applyFill="1" applyBorder="1" applyAlignment="1">
      <alignment horizontal="left" vertical="top" wrapText="1"/>
    </xf>
    <xf numFmtId="0" fontId="3" fillId="3" borderId="21" xfId="0" applyFont="1" applyFill="1" applyBorder="1" applyAlignment="1">
      <alignment horizontal="left" vertical="top" wrapText="1"/>
    </xf>
    <xf numFmtId="164" fontId="5" fillId="3" borderId="1" xfId="1" applyNumberFormat="1" applyFont="1" applyFill="1" applyBorder="1" applyAlignment="1">
      <alignment horizontal="center" vertical="center" wrapText="1"/>
    </xf>
    <xf numFmtId="0" fontId="10" fillId="3" borderId="56" xfId="0" applyFont="1" applyFill="1" applyBorder="1" applyAlignment="1">
      <alignment horizontal="center" vertical="top" wrapText="1"/>
    </xf>
    <xf numFmtId="0" fontId="3" fillId="3" borderId="73" xfId="0" applyFont="1" applyFill="1" applyBorder="1" applyAlignment="1">
      <alignment horizontal="center" vertical="top" wrapText="1"/>
    </xf>
    <xf numFmtId="0" fontId="6" fillId="3" borderId="70" xfId="0" applyFont="1" applyFill="1" applyBorder="1" applyAlignment="1">
      <alignment horizontal="center" vertical="top" wrapText="1"/>
    </xf>
    <xf numFmtId="0" fontId="4" fillId="3" borderId="30" xfId="0" applyFont="1" applyFill="1" applyBorder="1" applyAlignment="1">
      <alignment horizontal="center" vertical="top" wrapText="1"/>
    </xf>
    <xf numFmtId="0" fontId="5" fillId="3" borderId="48" xfId="0" applyFont="1" applyFill="1" applyBorder="1" applyAlignment="1">
      <alignment horizontal="center" vertical="top" wrapText="1"/>
    </xf>
    <xf numFmtId="0" fontId="5" fillId="3" borderId="75" xfId="0" applyFont="1" applyFill="1" applyBorder="1" applyAlignment="1">
      <alignment horizontal="center" vertical="top" wrapText="1"/>
    </xf>
    <xf numFmtId="0" fontId="3" fillId="3" borderId="11" xfId="0" applyFont="1" applyFill="1" applyBorder="1" applyAlignment="1">
      <alignment horizontal="center" vertical="center" wrapText="1"/>
    </xf>
    <xf numFmtId="0" fontId="11" fillId="3" borderId="31" xfId="0" applyFont="1" applyFill="1" applyBorder="1" applyAlignment="1">
      <alignment horizontal="center" vertical="center" wrapText="1"/>
    </xf>
    <xf numFmtId="0" fontId="3" fillId="3" borderId="29" xfId="0" applyFont="1" applyFill="1" applyBorder="1" applyAlignment="1">
      <alignment horizontal="center" vertical="center" wrapText="1"/>
    </xf>
    <xf numFmtId="0" fontId="3" fillId="3" borderId="31" xfId="0" applyFont="1" applyFill="1" applyBorder="1" applyAlignment="1">
      <alignment horizontal="center" vertical="top" wrapText="1"/>
    </xf>
    <xf numFmtId="0" fontId="12" fillId="3" borderId="11" xfId="0" applyFont="1" applyFill="1" applyBorder="1" applyAlignment="1">
      <alignment horizontal="center"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left" vertical="top" wrapText="1"/>
    </xf>
    <xf numFmtId="0" fontId="3" fillId="3" borderId="21" xfId="0" applyFont="1" applyFill="1" applyBorder="1" applyAlignment="1">
      <alignment horizontal="left" vertical="top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3" fillId="3" borderId="38" xfId="0" applyFont="1" applyFill="1" applyBorder="1" applyAlignment="1">
      <alignment horizontal="left" vertical="top" wrapText="1"/>
    </xf>
    <xf numFmtId="0" fontId="3" fillId="3" borderId="29" xfId="0" applyFont="1" applyFill="1" applyBorder="1" applyAlignment="1">
      <alignment horizontal="left" vertical="top" wrapText="1"/>
    </xf>
    <xf numFmtId="0" fontId="3" fillId="3" borderId="39" xfId="0" applyFont="1" applyFill="1" applyBorder="1" applyAlignment="1">
      <alignment horizontal="left" vertical="top" wrapText="1"/>
    </xf>
    <xf numFmtId="0" fontId="3" fillId="3" borderId="34" xfId="0" applyFont="1" applyFill="1" applyBorder="1" applyAlignment="1">
      <alignment horizontal="left" vertical="top" wrapText="1"/>
    </xf>
    <xf numFmtId="0" fontId="3" fillId="3" borderId="35" xfId="0" applyFont="1" applyFill="1" applyBorder="1" applyAlignment="1">
      <alignment horizontal="left" vertical="top" wrapText="1"/>
    </xf>
    <xf numFmtId="0" fontId="1" fillId="3" borderId="51" xfId="0" applyFont="1" applyFill="1" applyBorder="1" applyAlignment="1">
      <alignment horizontal="left" vertical="top" wrapText="1"/>
    </xf>
    <xf numFmtId="0" fontId="1" fillId="3" borderId="52" xfId="0" applyFont="1" applyFill="1" applyBorder="1" applyAlignment="1">
      <alignment horizontal="left" vertical="top" wrapText="1"/>
    </xf>
    <xf numFmtId="0" fontId="3" fillId="3" borderId="40" xfId="0" applyFont="1" applyFill="1" applyBorder="1" applyAlignment="1">
      <alignment horizontal="left" vertical="top" wrapText="1"/>
    </xf>
    <xf numFmtId="0" fontId="3" fillId="3" borderId="30" xfId="0" applyFont="1" applyFill="1" applyBorder="1" applyAlignment="1">
      <alignment horizontal="left" vertical="top" wrapText="1"/>
    </xf>
    <xf numFmtId="0" fontId="0" fillId="0" borderId="41" xfId="0" applyBorder="1"/>
    <xf numFmtId="0" fontId="3" fillId="3" borderId="41" xfId="0" applyFont="1" applyFill="1" applyBorder="1" applyAlignment="1">
      <alignment horizontal="left" vertical="top" wrapText="1"/>
    </xf>
    <xf numFmtId="0" fontId="4" fillId="3" borderId="55" xfId="0" applyFont="1" applyFill="1" applyBorder="1" applyAlignment="1">
      <alignment horizontal="left" vertical="center" wrapText="1"/>
    </xf>
    <xf numFmtId="0" fontId="4" fillId="3" borderId="56" xfId="0" applyFont="1" applyFill="1" applyBorder="1" applyAlignment="1">
      <alignment horizontal="left" vertical="center" wrapText="1"/>
    </xf>
    <xf numFmtId="0" fontId="4" fillId="3" borderId="56" xfId="0" applyFont="1" applyFill="1" applyBorder="1" applyAlignment="1">
      <alignment horizontal="center" vertical="center" wrapText="1"/>
    </xf>
    <xf numFmtId="0" fontId="4" fillId="3" borderId="57" xfId="0" applyFont="1" applyFill="1" applyBorder="1" applyAlignment="1">
      <alignment horizontal="center" vertical="center" wrapText="1"/>
    </xf>
    <xf numFmtId="0" fontId="2" fillId="4" borderId="32" xfId="0" applyFont="1" applyFill="1" applyBorder="1" applyAlignment="1">
      <alignment horizontal="center" vertical="top" wrapText="1"/>
    </xf>
    <xf numFmtId="0" fontId="2" fillId="4" borderId="33" xfId="0" applyFont="1" applyFill="1" applyBorder="1" applyAlignment="1">
      <alignment horizontal="center" vertical="top" wrapText="1"/>
    </xf>
    <xf numFmtId="0" fontId="4" fillId="3" borderId="34" xfId="0" applyFont="1" applyFill="1" applyBorder="1" applyAlignment="1">
      <alignment horizontal="center" vertical="center" wrapText="1"/>
    </xf>
    <xf numFmtId="0" fontId="4" fillId="3" borderId="35" xfId="0" applyFont="1" applyFill="1" applyBorder="1" applyAlignment="1">
      <alignment horizontal="center" vertical="center" wrapText="1"/>
    </xf>
    <xf numFmtId="0" fontId="3" fillId="9" borderId="63" xfId="0" applyFont="1" applyFill="1" applyBorder="1" applyAlignment="1">
      <alignment horizontal="center" vertical="top" wrapText="1"/>
    </xf>
    <xf numFmtId="0" fontId="3" fillId="9" borderId="64" xfId="0" applyFont="1" applyFill="1" applyBorder="1" applyAlignment="1">
      <alignment horizontal="center" vertical="top" wrapText="1"/>
    </xf>
    <xf numFmtId="0" fontId="3" fillId="9" borderId="65" xfId="0" applyFont="1" applyFill="1" applyBorder="1" applyAlignment="1">
      <alignment horizontal="center" vertical="top" wrapText="1"/>
    </xf>
    <xf numFmtId="0" fontId="2" fillId="4" borderId="38" xfId="0" applyFont="1" applyFill="1" applyBorder="1" applyAlignment="1">
      <alignment horizontal="center" vertical="top" wrapText="1"/>
    </xf>
    <xf numFmtId="0" fontId="2" fillId="4" borderId="29" xfId="0" applyFont="1" applyFill="1" applyBorder="1" applyAlignment="1">
      <alignment horizontal="center" vertical="top" wrapText="1"/>
    </xf>
    <xf numFmtId="0" fontId="4" fillId="3" borderId="40" xfId="0" applyFont="1" applyFill="1" applyBorder="1" applyAlignment="1">
      <alignment horizontal="left" vertical="center" wrapText="1"/>
    </xf>
    <xf numFmtId="0" fontId="4" fillId="3" borderId="30" xfId="0" applyFont="1" applyFill="1" applyBorder="1" applyAlignment="1">
      <alignment horizontal="left" vertical="center" wrapText="1"/>
    </xf>
    <xf numFmtId="0" fontId="4" fillId="3" borderId="30" xfId="0" applyFont="1" applyFill="1" applyBorder="1" applyAlignment="1">
      <alignment horizontal="center" vertical="center" wrapText="1"/>
    </xf>
    <xf numFmtId="0" fontId="4" fillId="3" borderId="41" xfId="0" applyFont="1" applyFill="1" applyBorder="1" applyAlignment="1">
      <alignment horizontal="center" vertical="center" wrapText="1"/>
    </xf>
    <xf numFmtId="0" fontId="3" fillId="3" borderId="55" xfId="0" applyFont="1" applyFill="1" applyBorder="1" applyAlignment="1">
      <alignment horizontal="left" vertical="top" wrapText="1"/>
    </xf>
    <xf numFmtId="0" fontId="3" fillId="3" borderId="56" xfId="0" applyFont="1" applyFill="1" applyBorder="1" applyAlignment="1">
      <alignment horizontal="left" vertical="top" wrapText="1"/>
    </xf>
    <xf numFmtId="0" fontId="3" fillId="3" borderId="66" xfId="0" applyFont="1" applyFill="1" applyBorder="1" applyAlignment="1">
      <alignment horizontal="left" vertical="top" wrapText="1"/>
    </xf>
    <xf numFmtId="0" fontId="3" fillId="3" borderId="62" xfId="0" applyFont="1" applyFill="1" applyBorder="1" applyAlignment="1">
      <alignment horizontal="left" vertical="top" wrapText="1"/>
    </xf>
    <xf numFmtId="0" fontId="3" fillId="3" borderId="34" xfId="0" applyFont="1" applyFill="1" applyBorder="1" applyAlignment="1">
      <alignment horizontal="left" vertical="center" wrapText="1"/>
    </xf>
    <xf numFmtId="0" fontId="3" fillId="3" borderId="35" xfId="0" applyFont="1" applyFill="1" applyBorder="1" applyAlignment="1">
      <alignment horizontal="left" vertical="center" wrapText="1"/>
    </xf>
    <xf numFmtId="0" fontId="3" fillId="3" borderId="67" xfId="0" applyFont="1" applyFill="1" applyBorder="1" applyAlignment="1">
      <alignment horizontal="left" vertical="center" wrapText="1"/>
    </xf>
    <xf numFmtId="0" fontId="3" fillId="3" borderId="68" xfId="0" applyFont="1" applyFill="1" applyBorder="1" applyAlignment="1">
      <alignment horizontal="left" vertical="center" wrapText="1"/>
    </xf>
    <xf numFmtId="0" fontId="3" fillId="3" borderId="49" xfId="0" applyFont="1" applyFill="1" applyBorder="1" applyAlignment="1">
      <alignment horizontal="left" vertical="top" wrapText="1"/>
    </xf>
    <xf numFmtId="0" fontId="3" fillId="3" borderId="50" xfId="0" applyFont="1" applyFill="1" applyBorder="1" applyAlignment="1">
      <alignment horizontal="left" vertical="top" wrapText="1"/>
    </xf>
    <xf numFmtId="0" fontId="3" fillId="3" borderId="24" xfId="0" applyFont="1" applyFill="1" applyBorder="1" applyAlignment="1">
      <alignment horizontal="left" vertical="top" wrapText="1"/>
    </xf>
    <xf numFmtId="0" fontId="3" fillId="3" borderId="11" xfId="0" applyFont="1" applyFill="1" applyBorder="1" applyAlignment="1">
      <alignment horizontal="left" vertical="top" wrapText="1"/>
    </xf>
    <xf numFmtId="0" fontId="3" fillId="3" borderId="20" xfId="0" applyFont="1" applyFill="1" applyBorder="1" applyAlignment="1">
      <alignment horizontal="left" vertical="top" wrapText="1"/>
    </xf>
    <xf numFmtId="0" fontId="3" fillId="3" borderId="14" xfId="0" applyFont="1" applyFill="1" applyBorder="1" applyAlignment="1">
      <alignment horizontal="left" vertical="top" wrapText="1"/>
    </xf>
    <xf numFmtId="0" fontId="3" fillId="3" borderId="32" xfId="0" applyFont="1" applyFill="1" applyBorder="1" applyAlignment="1">
      <alignment horizontal="left" vertical="top" wrapText="1"/>
    </xf>
    <xf numFmtId="0" fontId="3" fillId="3" borderId="33" xfId="0" applyFont="1" applyFill="1" applyBorder="1" applyAlignment="1">
      <alignment horizontal="left" vertical="top" wrapText="1"/>
    </xf>
    <xf numFmtId="0" fontId="3" fillId="3" borderId="36" xfId="0" applyFont="1" applyFill="1" applyBorder="1" applyAlignment="1">
      <alignment horizontal="left" vertical="top" wrapText="1"/>
    </xf>
    <xf numFmtId="0" fontId="3" fillId="3" borderId="37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45" xfId="0" applyFont="1" applyFill="1" applyBorder="1" applyAlignment="1">
      <alignment horizontal="left" vertical="center" wrapText="1"/>
    </xf>
    <xf numFmtId="0" fontId="3" fillId="3" borderId="42" xfId="0" applyFont="1" applyFill="1" applyBorder="1" applyAlignment="1">
      <alignment horizontal="left" vertical="top" wrapText="1"/>
    </xf>
    <xf numFmtId="0" fontId="3" fillId="3" borderId="31" xfId="0" applyFont="1" applyFill="1" applyBorder="1" applyAlignment="1">
      <alignment horizontal="left" vertical="top" wrapText="1"/>
    </xf>
    <xf numFmtId="0" fontId="3" fillId="3" borderId="36" xfId="0" applyFont="1" applyFill="1" applyBorder="1" applyAlignment="1">
      <alignment horizontal="left" vertical="center" wrapText="1"/>
    </xf>
    <xf numFmtId="0" fontId="3" fillId="3" borderId="37" xfId="0" applyFont="1" applyFill="1" applyBorder="1" applyAlignment="1">
      <alignment horizontal="left" vertical="center" wrapText="1"/>
    </xf>
    <xf numFmtId="0" fontId="2" fillId="3" borderId="51" xfId="0" applyFont="1" applyFill="1" applyBorder="1" applyAlignment="1">
      <alignment horizontal="left" vertical="top" wrapText="1"/>
    </xf>
    <xf numFmtId="0" fontId="2" fillId="3" borderId="59" xfId="0" applyFont="1" applyFill="1" applyBorder="1" applyAlignment="1">
      <alignment horizontal="left" vertical="top" wrapText="1"/>
    </xf>
    <xf numFmtId="0" fontId="2" fillId="3" borderId="35" xfId="0" applyFont="1" applyFill="1" applyBorder="1" applyAlignment="1">
      <alignment horizontal="left" vertical="top" wrapText="1"/>
    </xf>
    <xf numFmtId="0" fontId="2" fillId="3" borderId="60" xfId="0" applyFont="1" applyFill="1" applyBorder="1" applyAlignment="1">
      <alignment vertical="top" wrapText="1"/>
    </xf>
    <xf numFmtId="0" fontId="2" fillId="3" borderId="61" xfId="0" applyFont="1" applyFill="1" applyBorder="1" applyAlignment="1">
      <alignment vertical="top" wrapText="1"/>
    </xf>
    <xf numFmtId="0" fontId="2" fillId="3" borderId="62" xfId="0" applyFont="1" applyFill="1" applyBorder="1" applyAlignment="1">
      <alignment vertical="top" wrapText="1"/>
    </xf>
    <xf numFmtId="0" fontId="5" fillId="4" borderId="20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horizontal="center" vertical="center" wrapText="1"/>
    </xf>
    <xf numFmtId="0" fontId="3" fillId="3" borderId="74" xfId="0" applyFont="1" applyFill="1" applyBorder="1" applyAlignment="1">
      <alignment horizontal="left" vertical="top" wrapText="1"/>
    </xf>
    <xf numFmtId="0" fontId="3" fillId="3" borderId="72" xfId="0" applyFont="1" applyFill="1" applyBorder="1" applyAlignment="1">
      <alignment horizontal="left" vertical="top" wrapText="1"/>
    </xf>
    <xf numFmtId="0" fontId="1" fillId="3" borderId="43" xfId="0" applyFont="1" applyFill="1" applyBorder="1" applyAlignment="1">
      <alignment horizontal="left" vertical="top" wrapText="1"/>
    </xf>
    <xf numFmtId="0" fontId="1" fillId="3" borderId="44" xfId="0" applyFont="1" applyFill="1" applyBorder="1" applyAlignment="1">
      <alignment horizontal="left" vertical="top" wrapText="1"/>
    </xf>
    <xf numFmtId="0" fontId="3" fillId="3" borderId="70" xfId="0" applyFont="1" applyFill="1" applyBorder="1" applyAlignment="1">
      <alignment horizontal="left" vertical="top" wrapText="1"/>
    </xf>
    <xf numFmtId="0" fontId="0" fillId="0" borderId="71" xfId="0" applyBorder="1"/>
    <xf numFmtId="0" fontId="2" fillId="7" borderId="15" xfId="0" applyFont="1" applyFill="1" applyBorder="1" applyAlignment="1">
      <alignment horizontal="center" vertical="top" wrapText="1"/>
    </xf>
    <xf numFmtId="0" fontId="2" fillId="7" borderId="47" xfId="0" applyFont="1" applyFill="1" applyBorder="1" applyAlignment="1">
      <alignment horizontal="center" vertical="top" wrapText="1"/>
    </xf>
    <xf numFmtId="0" fontId="2" fillId="7" borderId="28" xfId="0" applyFont="1" applyFill="1" applyBorder="1" applyAlignment="1">
      <alignment horizontal="center" vertical="top" wrapText="1"/>
    </xf>
    <xf numFmtId="0" fontId="2" fillId="8" borderId="20" xfId="0" applyFont="1" applyFill="1" applyBorder="1" applyAlignment="1">
      <alignment horizontal="center" vertical="center" wrapText="1"/>
    </xf>
    <xf numFmtId="0" fontId="2" fillId="8" borderId="13" xfId="0" applyFont="1" applyFill="1" applyBorder="1" applyAlignment="1">
      <alignment horizontal="center" vertical="center" wrapText="1"/>
    </xf>
    <xf numFmtId="0" fontId="2" fillId="8" borderId="2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top" wrapText="1"/>
    </xf>
    <xf numFmtId="0" fontId="4" fillId="5" borderId="14" xfId="0" applyFont="1" applyFill="1" applyBorder="1" applyAlignment="1">
      <alignment horizontal="center" vertical="top" wrapText="1"/>
    </xf>
    <xf numFmtId="0" fontId="4" fillId="5" borderId="20" xfId="0" applyFont="1" applyFill="1" applyBorder="1" applyAlignment="1">
      <alignment horizontal="center" vertical="top" wrapText="1"/>
    </xf>
    <xf numFmtId="0" fontId="2" fillId="3" borderId="15" xfId="0" applyFont="1" applyFill="1" applyBorder="1" applyAlignment="1">
      <alignment vertical="top" wrapText="1"/>
    </xf>
    <xf numFmtId="0" fontId="2" fillId="3" borderId="47" xfId="0" applyFont="1" applyFill="1" applyBorder="1" applyAlignment="1">
      <alignment vertical="top" wrapText="1"/>
    </xf>
    <xf numFmtId="0" fontId="2" fillId="3" borderId="28" xfId="0" applyFont="1" applyFill="1" applyBorder="1" applyAlignment="1">
      <alignment vertical="top" wrapText="1"/>
    </xf>
    <xf numFmtId="0" fontId="2" fillId="3" borderId="43" xfId="0" applyFont="1" applyFill="1" applyBorder="1" applyAlignment="1">
      <alignment horizontal="left" vertical="top" wrapText="1"/>
    </xf>
    <xf numFmtId="0" fontId="2" fillId="3" borderId="58" xfId="0" applyFont="1" applyFill="1" applyBorder="1" applyAlignment="1">
      <alignment horizontal="left" vertical="top" wrapText="1"/>
    </xf>
    <xf numFmtId="0" fontId="2" fillId="3" borderId="33" xfId="0" applyFont="1" applyFill="1" applyBorder="1" applyAlignment="1">
      <alignment horizontal="left" vertical="top" wrapText="1"/>
    </xf>
    <xf numFmtId="0" fontId="5" fillId="4" borderId="15" xfId="0" applyFont="1" applyFill="1" applyBorder="1" applyAlignment="1">
      <alignment vertical="top" wrapText="1"/>
    </xf>
    <xf numFmtId="0" fontId="5" fillId="4" borderId="47" xfId="0" applyFont="1" applyFill="1" applyBorder="1" applyAlignment="1">
      <alignment vertical="top" wrapText="1"/>
    </xf>
    <xf numFmtId="0" fontId="5" fillId="4" borderId="28" xfId="0" applyFont="1" applyFill="1" applyBorder="1" applyAlignment="1">
      <alignment vertical="top" wrapText="1"/>
    </xf>
    <xf numFmtId="0" fontId="2" fillId="5" borderId="12" xfId="0" applyFont="1" applyFill="1" applyBorder="1" applyAlignment="1">
      <alignment horizontal="center" vertical="top" wrapText="1"/>
    </xf>
    <xf numFmtId="0" fontId="2" fillId="5" borderId="2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4" fillId="5" borderId="27" xfId="0" applyFont="1" applyFill="1" applyBorder="1" applyAlignment="1">
      <alignment horizontal="center" vertical="top" wrapText="1"/>
    </xf>
    <xf numFmtId="0" fontId="4" fillId="5" borderId="28" xfId="0" applyFont="1" applyFill="1" applyBorder="1" applyAlignment="1">
      <alignment horizontal="center" vertical="top" wrapText="1"/>
    </xf>
    <xf numFmtId="0" fontId="4" fillId="5" borderId="6" xfId="0" applyFont="1" applyFill="1" applyBorder="1" applyAlignment="1">
      <alignment horizontal="center" vertical="top" wrapText="1"/>
    </xf>
    <xf numFmtId="0" fontId="4" fillId="5" borderId="25" xfId="0" applyFont="1" applyFill="1" applyBorder="1" applyAlignment="1">
      <alignment horizontal="center" vertical="top" wrapText="1"/>
    </xf>
    <xf numFmtId="0" fontId="3" fillId="3" borderId="58" xfId="0" applyFont="1" applyFill="1" applyBorder="1" applyAlignment="1">
      <alignment horizontal="center" vertical="top" wrapText="1"/>
    </xf>
    <xf numFmtId="0" fontId="3" fillId="3" borderId="33" xfId="0" applyFont="1" applyFill="1" applyBorder="1" applyAlignment="1">
      <alignment horizontal="center" vertical="top" wrapText="1"/>
    </xf>
    <xf numFmtId="0" fontId="3" fillId="3" borderId="59" xfId="0" applyFont="1" applyFill="1" applyBorder="1" applyAlignment="1">
      <alignment horizontal="center" vertical="top" wrapText="1"/>
    </xf>
    <xf numFmtId="0" fontId="3" fillId="3" borderId="35" xfId="0" applyFont="1" applyFill="1" applyBorder="1" applyAlignment="1">
      <alignment horizontal="center" vertical="top" wrapText="1"/>
    </xf>
    <xf numFmtId="0" fontId="5" fillId="4" borderId="7" xfId="0" applyFont="1" applyFill="1" applyBorder="1" applyAlignment="1">
      <alignment horizontal="center" vertical="center" wrapText="1"/>
    </xf>
    <xf numFmtId="0" fontId="1" fillId="7" borderId="26" xfId="0" applyFont="1" applyFill="1" applyBorder="1" applyAlignment="1">
      <alignment horizontal="center" vertical="top" wrapText="1"/>
    </xf>
    <xf numFmtId="0" fontId="1" fillId="7" borderId="0" xfId="0" applyFont="1" applyFill="1" applyBorder="1" applyAlignment="1">
      <alignment horizontal="center" vertical="top" wrapText="1"/>
    </xf>
    <xf numFmtId="0" fontId="1" fillId="7" borderId="46" xfId="0" applyFont="1" applyFill="1" applyBorder="1" applyAlignment="1">
      <alignment horizontal="center" vertical="top" wrapText="1"/>
    </xf>
    <xf numFmtId="0" fontId="7" fillId="6" borderId="18" xfId="0" applyFont="1" applyFill="1" applyBorder="1" applyAlignment="1">
      <alignment horizontal="center" vertical="top" wrapText="1"/>
    </xf>
    <xf numFmtId="0" fontId="7" fillId="6" borderId="7" xfId="0" applyFont="1" applyFill="1" applyBorder="1" applyAlignment="1">
      <alignment horizontal="center" vertical="top" wrapText="1"/>
    </xf>
    <xf numFmtId="0" fontId="7" fillId="6" borderId="25" xfId="0" applyFont="1" applyFill="1" applyBorder="1" applyAlignment="1">
      <alignment horizontal="center" vertical="top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5" borderId="20" xfId="0" applyFont="1" applyFill="1" applyBorder="1" applyAlignment="1">
      <alignment horizontal="center" vertical="top" wrapText="1"/>
    </xf>
    <xf numFmtId="0" fontId="2" fillId="5" borderId="14" xfId="0" applyFont="1" applyFill="1" applyBorder="1" applyAlignment="1">
      <alignment horizontal="center" vertical="top" wrapText="1"/>
    </xf>
    <xf numFmtId="0" fontId="4" fillId="5" borderId="21" xfId="0" applyFont="1" applyFill="1" applyBorder="1" applyAlignment="1">
      <alignment horizontal="center" vertical="top" wrapText="1"/>
    </xf>
    <xf numFmtId="0" fontId="3" fillId="3" borderId="43" xfId="0" applyFont="1" applyFill="1" applyBorder="1" applyAlignment="1">
      <alignment horizontal="left" vertical="top" wrapText="1"/>
    </xf>
    <xf numFmtId="0" fontId="3" fillId="3" borderId="44" xfId="0" applyFont="1" applyFill="1" applyBorder="1" applyAlignment="1">
      <alignment horizontal="left" vertical="top" wrapText="1"/>
    </xf>
    <xf numFmtId="0" fontId="3" fillId="3" borderId="51" xfId="0" applyFont="1" applyFill="1" applyBorder="1" applyAlignment="1">
      <alignment horizontal="left" vertical="top" wrapText="1"/>
    </xf>
    <xf numFmtId="0" fontId="3" fillId="3" borderId="52" xfId="0" applyFont="1" applyFill="1" applyBorder="1" applyAlignment="1">
      <alignment horizontal="left" vertical="top" wrapText="1"/>
    </xf>
    <xf numFmtId="0" fontId="3" fillId="3" borderId="53" xfId="0" applyFont="1" applyFill="1" applyBorder="1" applyAlignment="1">
      <alignment horizontal="left" vertical="top" wrapText="1"/>
    </xf>
    <xf numFmtId="0" fontId="3" fillId="3" borderId="54" xfId="0" applyFont="1" applyFill="1" applyBorder="1" applyAlignment="1">
      <alignment horizontal="left" vertical="top" wrapText="1"/>
    </xf>
    <xf numFmtId="0" fontId="4" fillId="5" borderId="17" xfId="0" applyFont="1" applyFill="1" applyBorder="1" applyAlignment="1">
      <alignment horizontal="center" vertical="top" wrapText="1"/>
    </xf>
    <xf numFmtId="0" fontId="4" fillId="5" borderId="9" xfId="0" applyFont="1" applyFill="1" applyBorder="1" applyAlignment="1">
      <alignment horizontal="center" vertical="top" wrapText="1"/>
    </xf>
    <xf numFmtId="0" fontId="5" fillId="4" borderId="76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top" wrapText="1"/>
    </xf>
    <xf numFmtId="0" fontId="4" fillId="5" borderId="16" xfId="0" applyFont="1" applyFill="1" applyBorder="1" applyAlignment="1">
      <alignment horizontal="center" vertical="top" wrapText="1"/>
    </xf>
    <xf numFmtId="0" fontId="4" fillId="5" borderId="18" xfId="0" applyFont="1" applyFill="1" applyBorder="1" applyAlignment="1">
      <alignment horizontal="center" vertical="top" wrapText="1"/>
    </xf>
    <xf numFmtId="0" fontId="4" fillId="5" borderId="8" xfId="0" applyFont="1" applyFill="1" applyBorder="1" applyAlignment="1">
      <alignment horizontal="center" vertical="top" wrapText="1"/>
    </xf>
    <xf numFmtId="0" fontId="4" fillId="9" borderId="47" xfId="0" applyFont="1" applyFill="1" applyBorder="1" applyAlignment="1">
      <alignment horizontal="center" vertical="top" wrapText="1"/>
    </xf>
    <xf numFmtId="0" fontId="3" fillId="3" borderId="69" xfId="0" applyFont="1" applyFill="1" applyBorder="1" applyAlignment="1">
      <alignment horizontal="left" vertical="top" wrapText="1"/>
    </xf>
    <xf numFmtId="0" fontId="5" fillId="3" borderId="48" xfId="0" applyFont="1" applyFill="1" applyBorder="1" applyAlignment="1">
      <alignment horizontal="center" vertical="top" wrapText="1"/>
    </xf>
    <xf numFmtId="0" fontId="4" fillId="3" borderId="2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3" fontId="5" fillId="3" borderId="11" xfId="0" applyNumberFormat="1" applyFont="1" applyFill="1" applyBorder="1" applyAlignment="1">
      <alignment horizontal="center" vertical="center" wrapText="1"/>
    </xf>
    <xf numFmtId="3" fontId="5" fillId="3" borderId="10" xfId="0" applyNumberFormat="1" applyFont="1" applyFill="1" applyBorder="1" applyAlignment="1">
      <alignment horizontal="center" vertical="center" wrapText="1"/>
    </xf>
    <xf numFmtId="3" fontId="5" fillId="3" borderId="9" xfId="0" applyNumberFormat="1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0" fontId="3" fillId="3" borderId="26" xfId="0" applyFont="1" applyFill="1" applyBorder="1" applyAlignment="1">
      <alignment horizontal="left" vertical="top" wrapText="1"/>
    </xf>
    <xf numFmtId="0" fontId="3" fillId="3" borderId="5" xfId="0" applyFont="1" applyFill="1" applyBorder="1" applyAlignment="1">
      <alignment horizontal="left" vertical="top" wrapText="1"/>
    </xf>
    <xf numFmtId="0" fontId="3" fillId="3" borderId="18" xfId="0" applyFont="1" applyFill="1" applyBorder="1" applyAlignment="1">
      <alignment horizontal="left" vertical="top" wrapText="1"/>
    </xf>
    <xf numFmtId="0" fontId="3" fillId="3" borderId="8" xfId="0" applyFont="1" applyFill="1" applyBorder="1" applyAlignment="1">
      <alignment horizontal="left" vertical="top" wrapText="1"/>
    </xf>
    <xf numFmtId="0" fontId="3" fillId="3" borderId="44" xfId="0" applyFont="1" applyFill="1" applyBorder="1"/>
    <xf numFmtId="0" fontId="3" fillId="3" borderId="32" xfId="0" applyFont="1" applyFill="1" applyBorder="1" applyAlignment="1">
      <alignment horizontal="left" vertical="center" wrapText="1"/>
    </xf>
    <xf numFmtId="0" fontId="3" fillId="3" borderId="33" xfId="0" applyFont="1" applyFill="1" applyBorder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mruColors>
      <color rgb="FFFAC0A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5"/>
  <sheetViews>
    <sheetView tabSelected="1" view="pageBreakPreview" topLeftCell="A41" zoomScaleSheetLayoutView="100" workbookViewId="0">
      <selection activeCell="E85" sqref="E85:F85"/>
    </sheetView>
  </sheetViews>
  <sheetFormatPr defaultRowHeight="15"/>
  <cols>
    <col min="1" max="1" width="22" style="1" customWidth="1"/>
    <col min="2" max="2" width="22.7109375" style="1" customWidth="1"/>
    <col min="3" max="3" width="27.85546875" style="1" customWidth="1"/>
    <col min="4" max="4" width="22" style="1" customWidth="1"/>
    <col min="5" max="5" width="19.28515625" style="1" customWidth="1"/>
    <col min="6" max="6" width="19.42578125" style="1" customWidth="1"/>
    <col min="7" max="16384" width="9.140625" style="1"/>
  </cols>
  <sheetData>
    <row r="1" spans="1:6" ht="33.75" customHeight="1" thickTop="1">
      <c r="A1" s="121" t="s">
        <v>20</v>
      </c>
      <c r="B1" s="122"/>
      <c r="C1" s="122"/>
      <c r="D1" s="122"/>
      <c r="E1" s="122"/>
      <c r="F1" s="123"/>
    </row>
    <row r="2" spans="1:6" ht="31.5" customHeight="1" thickBot="1">
      <c r="A2" s="158" t="s">
        <v>84</v>
      </c>
      <c r="B2" s="159"/>
      <c r="C2" s="159"/>
      <c r="D2" s="159"/>
      <c r="E2" s="159"/>
      <c r="F2" s="160"/>
    </row>
    <row r="3" spans="1:6" ht="22.5" customHeight="1" thickBot="1">
      <c r="A3" s="124" t="s">
        <v>21</v>
      </c>
      <c r="B3" s="125"/>
      <c r="C3" s="125"/>
      <c r="D3" s="125"/>
      <c r="E3" s="125"/>
      <c r="F3" s="126"/>
    </row>
    <row r="4" spans="1:6" ht="18.75" customHeight="1" thickBot="1">
      <c r="A4" s="161" t="s">
        <v>22</v>
      </c>
      <c r="B4" s="162"/>
      <c r="C4" s="162"/>
      <c r="D4" s="162"/>
      <c r="E4" s="162"/>
      <c r="F4" s="163"/>
    </row>
    <row r="5" spans="1:6" ht="18.75" customHeight="1" thickBot="1">
      <c r="A5" s="170" t="s">
        <v>24</v>
      </c>
      <c r="B5" s="171"/>
      <c r="C5" s="26" t="s">
        <v>25</v>
      </c>
      <c r="D5" s="27" t="s">
        <v>26</v>
      </c>
      <c r="E5" s="141" t="s">
        <v>23</v>
      </c>
      <c r="F5" s="142"/>
    </row>
    <row r="6" spans="1:6" ht="15.75" customHeight="1">
      <c r="A6" s="164" t="s">
        <v>114</v>
      </c>
      <c r="B6" s="165"/>
      <c r="C6" s="127">
        <v>36140247</v>
      </c>
      <c r="D6" s="127" t="s">
        <v>112</v>
      </c>
      <c r="E6" s="143" t="s">
        <v>106</v>
      </c>
      <c r="F6" s="144"/>
    </row>
    <row r="7" spans="1:6" ht="15" customHeight="1">
      <c r="A7" s="166"/>
      <c r="B7" s="167"/>
      <c r="C7" s="127"/>
      <c r="D7" s="127"/>
      <c r="E7" s="145"/>
      <c r="F7" s="146"/>
    </row>
    <row r="8" spans="1:6" ht="6" customHeight="1" thickBot="1">
      <c r="A8" s="168"/>
      <c r="B8" s="169"/>
      <c r="C8" s="128"/>
      <c r="D8" s="128"/>
      <c r="E8" s="147"/>
      <c r="F8" s="148"/>
    </row>
    <row r="9" spans="1:6" ht="21.75" customHeight="1" thickBot="1">
      <c r="A9" s="131" t="s">
        <v>27</v>
      </c>
      <c r="B9" s="130"/>
      <c r="C9" s="129" t="s">
        <v>28</v>
      </c>
      <c r="D9" s="130"/>
      <c r="E9" s="129" t="s">
        <v>33</v>
      </c>
      <c r="F9" s="172"/>
    </row>
    <row r="10" spans="1:6" ht="17.25" customHeight="1" thickBot="1">
      <c r="A10" s="28" t="s">
        <v>29</v>
      </c>
      <c r="B10" s="6" t="s">
        <v>30</v>
      </c>
      <c r="C10" s="6" t="s">
        <v>31</v>
      </c>
      <c r="D10" s="6" t="s">
        <v>32</v>
      </c>
      <c r="E10" s="6" t="s">
        <v>34</v>
      </c>
      <c r="F10" s="29" t="s">
        <v>35</v>
      </c>
    </row>
    <row r="11" spans="1:6" ht="30" customHeight="1" thickBot="1">
      <c r="A11" s="41">
        <v>29</v>
      </c>
      <c r="B11" s="40">
        <v>67</v>
      </c>
      <c r="C11" s="40">
        <v>2</v>
      </c>
      <c r="D11" s="40">
        <v>1</v>
      </c>
      <c r="E11" s="40">
        <v>0</v>
      </c>
      <c r="F11" s="40">
        <v>7</v>
      </c>
    </row>
    <row r="12" spans="1:6" ht="25.5" customHeight="1" thickTop="1" thickBot="1">
      <c r="A12" s="188">
        <f>A11+B11</f>
        <v>96</v>
      </c>
      <c r="B12" s="188"/>
      <c r="C12" s="188">
        <f>C11+D11</f>
        <v>3</v>
      </c>
      <c r="D12" s="188"/>
      <c r="E12" s="188">
        <f>E11+F11</f>
        <v>7</v>
      </c>
      <c r="F12" s="188"/>
    </row>
    <row r="13" spans="1:6" ht="11.25" customHeight="1" thickTop="1" thickBot="1">
      <c r="A13" s="186"/>
      <c r="B13" s="186"/>
      <c r="C13" s="186"/>
      <c r="D13" s="186"/>
      <c r="E13" s="186"/>
      <c r="F13" s="186"/>
    </row>
    <row r="14" spans="1:6" ht="30" hidden="1" customHeight="1" thickBot="1">
      <c r="A14" s="2"/>
      <c r="B14" s="3"/>
      <c r="C14" s="4"/>
      <c r="D14" s="4"/>
      <c r="E14" s="4"/>
      <c r="F14" s="5"/>
    </row>
    <row r="15" spans="1:6" ht="33.75" customHeight="1" thickTop="1" thickBot="1">
      <c r="A15" s="182" t="s">
        <v>36</v>
      </c>
      <c r="B15" s="183"/>
      <c r="C15" s="179" t="s">
        <v>46</v>
      </c>
      <c r="D15" s="179" t="s">
        <v>44</v>
      </c>
      <c r="E15" s="149" t="s">
        <v>45</v>
      </c>
      <c r="F15" s="150"/>
    </row>
    <row r="16" spans="1:6" ht="15.75" hidden="1" customHeight="1" thickBot="1">
      <c r="A16" s="184"/>
      <c r="B16" s="185"/>
      <c r="C16" s="180"/>
      <c r="D16" s="180"/>
      <c r="E16" s="151"/>
      <c r="F16" s="152"/>
    </row>
    <row r="17" spans="1:6" ht="24.95" customHeight="1" thickBot="1">
      <c r="A17" s="112" t="s">
        <v>89</v>
      </c>
      <c r="B17" s="113"/>
      <c r="C17" s="181"/>
      <c r="D17" s="113"/>
      <c r="E17" s="113"/>
      <c r="F17" s="114"/>
    </row>
    <row r="18" spans="1:6" ht="29.25" customHeight="1">
      <c r="A18" s="189" t="s">
        <v>37</v>
      </c>
      <c r="B18" s="190"/>
      <c r="C18" s="46" t="s">
        <v>115</v>
      </c>
      <c r="D18" s="195">
        <v>40200</v>
      </c>
      <c r="E18" s="153"/>
      <c r="F18" s="154"/>
    </row>
    <row r="19" spans="1:6" ht="29.25" customHeight="1">
      <c r="A19" s="191"/>
      <c r="B19" s="192"/>
      <c r="C19" s="47"/>
      <c r="D19" s="196"/>
      <c r="E19" s="57"/>
      <c r="F19" s="58"/>
    </row>
    <row r="20" spans="1:6" ht="18.75" customHeight="1">
      <c r="A20" s="191"/>
      <c r="B20" s="192"/>
      <c r="C20" s="47"/>
      <c r="D20" s="196"/>
      <c r="E20" s="155"/>
      <c r="F20" s="156"/>
    </row>
    <row r="21" spans="1:6" ht="15.75" customHeight="1">
      <c r="A21" s="191"/>
      <c r="B21" s="192"/>
      <c r="C21" s="47"/>
      <c r="D21" s="196"/>
      <c r="E21" s="155"/>
      <c r="F21" s="156"/>
    </row>
    <row r="22" spans="1:6" ht="30" customHeight="1" thickBot="1">
      <c r="A22" s="193"/>
      <c r="B22" s="194"/>
      <c r="C22" s="48"/>
      <c r="D22" s="197"/>
      <c r="E22" s="155"/>
      <c r="F22" s="156"/>
    </row>
    <row r="23" spans="1:6" ht="24.95" customHeight="1" thickBot="1">
      <c r="A23" s="112" t="s">
        <v>90</v>
      </c>
      <c r="B23" s="113"/>
      <c r="C23" s="157"/>
      <c r="D23" s="113"/>
      <c r="E23" s="113"/>
      <c r="F23" s="114"/>
    </row>
    <row r="24" spans="1:6" ht="18.75" customHeight="1">
      <c r="A24" s="173" t="s">
        <v>38</v>
      </c>
      <c r="B24" s="204"/>
      <c r="C24" s="10">
        <v>0</v>
      </c>
      <c r="D24" s="10">
        <f>860*C24</f>
        <v>0</v>
      </c>
      <c r="E24" s="205"/>
      <c r="F24" s="206"/>
    </row>
    <row r="25" spans="1:6" ht="16.5">
      <c r="A25" s="61" t="s">
        <v>39</v>
      </c>
      <c r="B25" s="62"/>
      <c r="C25" s="11">
        <v>0</v>
      </c>
      <c r="D25" s="11">
        <f>8300*C25</f>
        <v>0</v>
      </c>
      <c r="E25" s="86"/>
      <c r="F25" s="87"/>
    </row>
    <row r="26" spans="1:6" ht="16.5">
      <c r="A26" s="61" t="s">
        <v>40</v>
      </c>
      <c r="B26" s="62"/>
      <c r="C26" s="11">
        <v>3</v>
      </c>
      <c r="D26" s="11">
        <f>7450*C26</f>
        <v>22350</v>
      </c>
      <c r="E26" s="86"/>
      <c r="F26" s="87"/>
    </row>
    <row r="27" spans="1:6" ht="16.5">
      <c r="A27" s="61" t="s">
        <v>41</v>
      </c>
      <c r="B27" s="62"/>
      <c r="C27" s="11">
        <v>2</v>
      </c>
      <c r="D27" s="11">
        <f>2200*C27</f>
        <v>4400</v>
      </c>
      <c r="E27" s="86"/>
      <c r="F27" s="87"/>
    </row>
    <row r="28" spans="1:6" ht="16.5">
      <c r="A28" s="61" t="s">
        <v>42</v>
      </c>
      <c r="B28" s="62"/>
      <c r="C28" s="11">
        <v>2</v>
      </c>
      <c r="D28" s="11">
        <f>C28*4500</f>
        <v>9000</v>
      </c>
      <c r="E28" s="86"/>
      <c r="F28" s="87"/>
    </row>
    <row r="29" spans="1:6" ht="16.5">
      <c r="A29" s="61" t="s">
        <v>43</v>
      </c>
      <c r="B29" s="62"/>
      <c r="C29" s="11">
        <v>0</v>
      </c>
      <c r="D29" s="11">
        <f>3700*C29</f>
        <v>0</v>
      </c>
      <c r="E29" s="86"/>
      <c r="F29" s="87"/>
    </row>
    <row r="30" spans="1:6" ht="16.5">
      <c r="A30" s="90" t="s">
        <v>1</v>
      </c>
      <c r="B30" s="91"/>
      <c r="C30" s="12">
        <v>0</v>
      </c>
      <c r="D30" s="12">
        <f>3700*C30</f>
        <v>0</v>
      </c>
      <c r="E30" s="86"/>
      <c r="F30" s="87"/>
    </row>
    <row r="31" spans="1:6" ht="16.5">
      <c r="A31" s="90" t="s">
        <v>0</v>
      </c>
      <c r="B31" s="91"/>
      <c r="C31" s="12">
        <v>1</v>
      </c>
      <c r="D31" s="12">
        <f>C31*10500</f>
        <v>10500</v>
      </c>
      <c r="E31" s="88"/>
      <c r="F31" s="89"/>
    </row>
    <row r="32" spans="1:6" ht="16.5">
      <c r="A32" s="90" t="s">
        <v>70</v>
      </c>
      <c r="B32" s="91"/>
      <c r="C32" s="12">
        <v>1</v>
      </c>
      <c r="D32" s="12">
        <f>3700*C32</f>
        <v>3700</v>
      </c>
      <c r="E32" s="88"/>
      <c r="F32" s="89"/>
    </row>
    <row r="33" spans="1:6" ht="17.25" thickBot="1">
      <c r="A33" s="102" t="s">
        <v>76</v>
      </c>
      <c r="B33" s="103"/>
      <c r="C33" s="30">
        <v>0</v>
      </c>
      <c r="D33" s="30">
        <v>0</v>
      </c>
      <c r="E33" s="104"/>
      <c r="F33" s="105"/>
    </row>
    <row r="34" spans="1:6" ht="27.75" customHeight="1" thickBot="1">
      <c r="A34" s="51" t="s">
        <v>94</v>
      </c>
      <c r="B34" s="52"/>
      <c r="C34" s="53"/>
      <c r="D34" s="35">
        <f>SUM(D24:D33)</f>
        <v>49950</v>
      </c>
      <c r="E34" s="100"/>
      <c r="F34" s="101"/>
    </row>
    <row r="35" spans="1:6" ht="24.95" customHeight="1" thickBot="1">
      <c r="A35" s="112" t="s">
        <v>91</v>
      </c>
      <c r="B35" s="113"/>
      <c r="C35" s="113"/>
      <c r="D35" s="113"/>
      <c r="E35" s="113"/>
      <c r="F35" s="114"/>
    </row>
    <row r="36" spans="1:6" ht="16.5">
      <c r="A36" s="117" t="s">
        <v>2</v>
      </c>
      <c r="B36" s="118"/>
      <c r="C36" s="13" t="s">
        <v>47</v>
      </c>
      <c r="D36" s="14">
        <f>5000*1</f>
        <v>5000</v>
      </c>
      <c r="E36" s="96"/>
      <c r="F36" s="97"/>
    </row>
    <row r="37" spans="1:6" ht="15.75" customHeight="1">
      <c r="A37" s="59" t="s">
        <v>105</v>
      </c>
      <c r="B37" s="60"/>
      <c r="C37" s="15" t="s">
        <v>47</v>
      </c>
      <c r="D37" s="11">
        <v>6200</v>
      </c>
      <c r="E37" s="57"/>
      <c r="F37" s="58"/>
    </row>
    <row r="38" spans="1:6" ht="31.5" customHeight="1">
      <c r="A38" s="59" t="s">
        <v>104</v>
      </c>
      <c r="B38" s="60"/>
      <c r="C38" s="23" t="s">
        <v>47</v>
      </c>
      <c r="D38" s="16">
        <f>12000*1</f>
        <v>12000</v>
      </c>
      <c r="E38" s="57"/>
      <c r="F38" s="58"/>
    </row>
    <row r="39" spans="1:6" ht="31.5" customHeight="1">
      <c r="A39" s="59" t="s">
        <v>4</v>
      </c>
      <c r="B39" s="60"/>
      <c r="C39" s="37" t="s">
        <v>47</v>
      </c>
      <c r="D39" s="38">
        <f>6150*1</f>
        <v>6150</v>
      </c>
      <c r="E39" s="115"/>
      <c r="F39" s="116"/>
    </row>
    <row r="40" spans="1:6" ht="17.25" thickBot="1">
      <c r="A40" s="59" t="s">
        <v>5</v>
      </c>
      <c r="B40" s="60"/>
      <c r="C40" s="15" t="s">
        <v>47</v>
      </c>
      <c r="D40" s="16">
        <f>3200*1</f>
        <v>3200</v>
      </c>
      <c r="E40" s="57"/>
      <c r="F40" s="58"/>
    </row>
    <row r="41" spans="1:6" ht="27.75" customHeight="1" thickBot="1">
      <c r="A41" s="51" t="s">
        <v>95</v>
      </c>
      <c r="B41" s="52"/>
      <c r="C41" s="53"/>
      <c r="D41" s="35">
        <f>SUM(D36:D40)</f>
        <v>32550</v>
      </c>
      <c r="E41" s="100"/>
      <c r="F41" s="101"/>
    </row>
    <row r="42" spans="1:6" ht="24.95" customHeight="1" thickBot="1">
      <c r="A42" s="112" t="s">
        <v>92</v>
      </c>
      <c r="B42" s="113"/>
      <c r="C42" s="113"/>
      <c r="D42" s="113"/>
      <c r="E42" s="113"/>
      <c r="F42" s="114"/>
    </row>
    <row r="43" spans="1:6" ht="49.5" customHeight="1" thickBot="1">
      <c r="A43" s="92" t="s">
        <v>8</v>
      </c>
      <c r="B43" s="93"/>
      <c r="C43" s="42" t="s">
        <v>113</v>
      </c>
      <c r="D43" s="32"/>
      <c r="E43" s="49"/>
      <c r="F43" s="50"/>
    </row>
    <row r="44" spans="1:6" ht="60.75" customHeight="1" thickBot="1">
      <c r="A44" s="198" t="s">
        <v>48</v>
      </c>
      <c r="B44" s="199"/>
      <c r="C44" s="19" t="s">
        <v>85</v>
      </c>
      <c r="D44" s="32">
        <f>590*2*12</f>
        <v>14160</v>
      </c>
      <c r="E44" s="96"/>
      <c r="F44" s="97"/>
    </row>
    <row r="45" spans="1:6" ht="45.75" customHeight="1" thickBot="1">
      <c r="A45" s="200"/>
      <c r="B45" s="201"/>
      <c r="C45" s="20" t="s">
        <v>86</v>
      </c>
      <c r="D45" s="32">
        <f>590*3*2</f>
        <v>3540</v>
      </c>
      <c r="E45" s="98"/>
      <c r="F45" s="99"/>
    </row>
    <row r="46" spans="1:6" ht="45.75" customHeight="1" thickBot="1">
      <c r="A46" s="200"/>
      <c r="B46" s="201"/>
      <c r="C46" s="20" t="s">
        <v>87</v>
      </c>
      <c r="D46" s="32">
        <f>590*3*2</f>
        <v>3540</v>
      </c>
      <c r="E46" s="49"/>
      <c r="F46" s="50"/>
    </row>
    <row r="47" spans="1:6" ht="54" customHeight="1" thickBot="1">
      <c r="A47" s="202"/>
      <c r="B47" s="203"/>
      <c r="C47" s="43"/>
      <c r="D47" s="32"/>
      <c r="E47" s="33"/>
      <c r="F47" s="34"/>
    </row>
    <row r="48" spans="1:6" ht="45.75" thickBot="1">
      <c r="A48" s="94" t="s">
        <v>49</v>
      </c>
      <c r="B48" s="95"/>
      <c r="C48" s="21" t="s">
        <v>107</v>
      </c>
      <c r="D48" s="32">
        <f>590*4*2</f>
        <v>4720</v>
      </c>
      <c r="E48" s="49"/>
      <c r="F48" s="50"/>
    </row>
    <row r="49" spans="1:6" ht="32.25" customHeight="1" thickBot="1">
      <c r="A49" s="94" t="s">
        <v>9</v>
      </c>
      <c r="B49" s="95"/>
      <c r="C49" s="21" t="s">
        <v>79</v>
      </c>
      <c r="D49" s="32">
        <v>600</v>
      </c>
      <c r="E49" s="49"/>
      <c r="F49" s="50"/>
    </row>
    <row r="50" spans="1:6" ht="27" customHeight="1" thickBot="1">
      <c r="A50" s="51" t="s">
        <v>97</v>
      </c>
      <c r="B50" s="52"/>
      <c r="C50" s="53"/>
      <c r="D50" s="35">
        <f>SUM(D43:D49)</f>
        <v>26560</v>
      </c>
      <c r="E50" s="49"/>
      <c r="F50" s="50"/>
    </row>
    <row r="51" spans="1:6" ht="24.95" customHeight="1" thickBot="1">
      <c r="A51" s="112" t="s">
        <v>98</v>
      </c>
      <c r="B51" s="113"/>
      <c r="C51" s="113"/>
      <c r="D51" s="113"/>
      <c r="E51" s="113"/>
      <c r="F51" s="114"/>
    </row>
    <row r="52" spans="1:6" ht="28.5" customHeight="1" thickBot="1">
      <c r="A52" s="54" t="s">
        <v>81</v>
      </c>
      <c r="B52" s="55"/>
      <c r="C52" s="44"/>
      <c r="D52" s="10">
        <v>0</v>
      </c>
      <c r="E52" s="55"/>
      <c r="F52" s="56"/>
    </row>
    <row r="53" spans="1:6" ht="21.75" customHeight="1" thickBot="1">
      <c r="A53" s="54" t="s">
        <v>80</v>
      </c>
      <c r="B53" s="55"/>
      <c r="C53" s="19"/>
      <c r="D53" s="10">
        <v>0</v>
      </c>
      <c r="E53" s="55"/>
      <c r="F53" s="56"/>
    </row>
    <row r="54" spans="1:6" ht="21.75" customHeight="1" thickBot="1">
      <c r="A54" s="54" t="s">
        <v>74</v>
      </c>
      <c r="B54" s="55"/>
      <c r="C54" s="19"/>
      <c r="D54" s="10">
        <v>0</v>
      </c>
      <c r="E54" s="55"/>
      <c r="F54" s="56"/>
    </row>
    <row r="55" spans="1:6" ht="21.75" customHeight="1" thickBot="1">
      <c r="A55" s="51" t="s">
        <v>99</v>
      </c>
      <c r="B55" s="52"/>
      <c r="C55" s="53"/>
      <c r="D55" s="35">
        <f>SUM(D52:D54)</f>
        <v>0</v>
      </c>
      <c r="E55" s="62"/>
      <c r="F55" s="64"/>
    </row>
    <row r="56" spans="1:6" ht="24.95" customHeight="1" thickBot="1">
      <c r="A56" s="112" t="s">
        <v>100</v>
      </c>
      <c r="B56" s="113"/>
      <c r="C56" s="113"/>
      <c r="D56" s="113"/>
      <c r="E56" s="113"/>
      <c r="F56" s="114"/>
    </row>
    <row r="57" spans="1:6" ht="46.5" customHeight="1" thickBot="1">
      <c r="A57" s="54" t="s">
        <v>66</v>
      </c>
      <c r="B57" s="55"/>
      <c r="C57" s="19" t="s">
        <v>77</v>
      </c>
      <c r="D57" s="10">
        <f>425*6</f>
        <v>2550</v>
      </c>
      <c r="E57" s="55" t="s">
        <v>10</v>
      </c>
      <c r="F57" s="56"/>
    </row>
    <row r="58" spans="1:6" ht="32.25" customHeight="1">
      <c r="A58" s="61" t="s">
        <v>82</v>
      </c>
      <c r="B58" s="62"/>
      <c r="C58" s="19" t="s">
        <v>77</v>
      </c>
      <c r="D58" s="11">
        <f>2500</f>
        <v>2500</v>
      </c>
      <c r="E58" s="62" t="s">
        <v>83</v>
      </c>
      <c r="F58" s="64"/>
    </row>
    <row r="59" spans="1:6" ht="45">
      <c r="A59" s="61" t="s">
        <v>67</v>
      </c>
      <c r="B59" s="62"/>
      <c r="C59" s="24" t="s">
        <v>111</v>
      </c>
      <c r="D59" s="11">
        <v>10000</v>
      </c>
      <c r="E59" s="62" t="s">
        <v>68</v>
      </c>
      <c r="F59" s="64"/>
    </row>
    <row r="60" spans="1:6" ht="16.5">
      <c r="A60" s="61" t="s">
        <v>61</v>
      </c>
      <c r="B60" s="62"/>
      <c r="C60" s="23" t="s">
        <v>18</v>
      </c>
      <c r="D60" s="11">
        <v>10000</v>
      </c>
      <c r="E60" s="62" t="s">
        <v>71</v>
      </c>
      <c r="F60" s="63"/>
    </row>
    <row r="61" spans="1:6" ht="45" customHeight="1">
      <c r="A61" s="61" t="s">
        <v>75</v>
      </c>
      <c r="B61" s="62"/>
      <c r="C61" s="23" t="s">
        <v>60</v>
      </c>
      <c r="D61" s="11">
        <v>7000</v>
      </c>
      <c r="E61" s="62"/>
      <c r="F61" s="63"/>
    </row>
    <row r="62" spans="1:6" ht="16.5">
      <c r="A62" s="187" t="s">
        <v>69</v>
      </c>
      <c r="B62" s="119"/>
      <c r="C62" s="31" t="s">
        <v>60</v>
      </c>
      <c r="D62" s="11">
        <v>0</v>
      </c>
      <c r="E62" s="119" t="s">
        <v>60</v>
      </c>
      <c r="F62" s="120"/>
    </row>
    <row r="63" spans="1:6">
      <c r="A63" s="61" t="s">
        <v>16</v>
      </c>
      <c r="B63" s="62"/>
      <c r="C63" s="23" t="s">
        <v>3</v>
      </c>
      <c r="D63" s="23">
        <v>500</v>
      </c>
      <c r="E63" s="62"/>
      <c r="F63" s="63"/>
    </row>
    <row r="64" spans="1:6" ht="15.75" thickBot="1">
      <c r="A64" s="61" t="s">
        <v>17</v>
      </c>
      <c r="B64" s="62"/>
      <c r="C64" s="23" t="s">
        <v>3</v>
      </c>
      <c r="D64" s="45">
        <v>1000</v>
      </c>
      <c r="E64" s="62"/>
      <c r="F64" s="63"/>
    </row>
    <row r="65" spans="1:6" ht="21.75" customHeight="1" thickBot="1">
      <c r="A65" s="51" t="s">
        <v>101</v>
      </c>
      <c r="B65" s="52"/>
      <c r="C65" s="53"/>
      <c r="D65" s="35">
        <f>SUM(D57:D64)</f>
        <v>33550</v>
      </c>
      <c r="E65" s="62"/>
      <c r="F65" s="64"/>
    </row>
    <row r="66" spans="1:6" ht="24.95" customHeight="1" thickBot="1">
      <c r="A66" s="112" t="s">
        <v>93</v>
      </c>
      <c r="B66" s="113"/>
      <c r="C66" s="113"/>
      <c r="D66" s="113"/>
      <c r="E66" s="113"/>
      <c r="F66" s="114"/>
    </row>
    <row r="67" spans="1:6" ht="16.5">
      <c r="A67" s="173" t="s">
        <v>72</v>
      </c>
      <c r="B67" s="174"/>
      <c r="C67" s="13" t="s">
        <v>3</v>
      </c>
      <c r="D67" s="14">
        <v>1500</v>
      </c>
      <c r="E67" s="96" t="s">
        <v>65</v>
      </c>
      <c r="F67" s="97"/>
    </row>
    <row r="68" spans="1:6" ht="16.5">
      <c r="A68" s="175" t="s">
        <v>6</v>
      </c>
      <c r="B68" s="176"/>
      <c r="C68" s="15" t="s">
        <v>3</v>
      </c>
      <c r="D68" s="16">
        <v>1000</v>
      </c>
      <c r="E68" s="57"/>
      <c r="F68" s="58"/>
    </row>
    <row r="69" spans="1:6" ht="39.75" thickBot="1">
      <c r="A69" s="177" t="s">
        <v>7</v>
      </c>
      <c r="B69" s="178"/>
      <c r="C69" s="17" t="s">
        <v>73</v>
      </c>
      <c r="D69" s="18">
        <v>100</v>
      </c>
      <c r="E69" s="98"/>
      <c r="F69" s="99"/>
    </row>
    <row r="70" spans="1:6" ht="21.75" customHeight="1" thickBot="1">
      <c r="A70" s="51" t="s">
        <v>102</v>
      </c>
      <c r="B70" s="52"/>
      <c r="C70" s="53"/>
      <c r="D70" s="35">
        <f>SUM(D67:D69)</f>
        <v>2600</v>
      </c>
      <c r="E70" s="62"/>
      <c r="F70" s="64"/>
    </row>
    <row r="71" spans="1:6" ht="24.95" customHeight="1" thickBot="1">
      <c r="A71" s="112" t="s">
        <v>103</v>
      </c>
      <c r="B71" s="113"/>
      <c r="C71" s="113"/>
      <c r="D71" s="113"/>
      <c r="E71" s="113"/>
      <c r="F71" s="114"/>
    </row>
    <row r="72" spans="1:6" ht="16.5" customHeight="1">
      <c r="A72" s="54" t="s">
        <v>11</v>
      </c>
      <c r="B72" s="55"/>
      <c r="C72" s="22" t="s">
        <v>60</v>
      </c>
      <c r="D72" s="10">
        <v>0</v>
      </c>
      <c r="E72" s="96"/>
      <c r="F72" s="97"/>
    </row>
    <row r="73" spans="1:6" ht="16.5">
      <c r="A73" s="61" t="s">
        <v>12</v>
      </c>
      <c r="B73" s="62"/>
      <c r="C73" s="23" t="s">
        <v>60</v>
      </c>
      <c r="D73" s="11">
        <v>0</v>
      </c>
      <c r="E73" s="57"/>
      <c r="F73" s="58"/>
    </row>
    <row r="74" spans="1:6" ht="16.5">
      <c r="A74" s="61" t="s">
        <v>13</v>
      </c>
      <c r="B74" s="62"/>
      <c r="C74" s="23" t="s">
        <v>60</v>
      </c>
      <c r="D74" s="11">
        <v>0</v>
      </c>
      <c r="E74" s="57"/>
      <c r="F74" s="58"/>
    </row>
    <row r="75" spans="1:6" ht="16.5">
      <c r="A75" s="61" t="s">
        <v>14</v>
      </c>
      <c r="B75" s="62"/>
      <c r="C75" s="23" t="s">
        <v>60</v>
      </c>
      <c r="D75" s="11">
        <v>500</v>
      </c>
      <c r="E75" s="57"/>
      <c r="F75" s="58"/>
    </row>
    <row r="76" spans="1:6" ht="16.5">
      <c r="A76" s="61" t="s">
        <v>15</v>
      </c>
      <c r="B76" s="62"/>
      <c r="C76" s="23" t="s">
        <v>60</v>
      </c>
      <c r="D76" s="11">
        <v>0</v>
      </c>
      <c r="E76" s="57"/>
      <c r="F76" s="58"/>
    </row>
    <row r="77" spans="1:6" ht="16.5">
      <c r="A77" s="61" t="s">
        <v>64</v>
      </c>
      <c r="B77" s="62"/>
      <c r="C77" s="23" t="s">
        <v>60</v>
      </c>
      <c r="D77" s="11">
        <v>0</v>
      </c>
      <c r="E77" s="57"/>
      <c r="F77" s="58"/>
    </row>
    <row r="78" spans="1:6" ht="16.5">
      <c r="A78" s="61" t="s">
        <v>63</v>
      </c>
      <c r="B78" s="62"/>
      <c r="C78" s="23" t="s">
        <v>60</v>
      </c>
      <c r="D78" s="11">
        <v>0</v>
      </c>
      <c r="E78" s="57"/>
      <c r="F78" s="58"/>
    </row>
    <row r="79" spans="1:6" ht="33" customHeight="1" thickBot="1">
      <c r="A79" s="82" t="s">
        <v>62</v>
      </c>
      <c r="B79" s="83"/>
      <c r="C79" s="25" t="s">
        <v>3</v>
      </c>
      <c r="D79" s="11">
        <v>1000</v>
      </c>
      <c r="E79" s="84"/>
      <c r="F79" s="85"/>
    </row>
    <row r="80" spans="1:6" ht="21.75" customHeight="1" thickTop="1" thickBot="1">
      <c r="A80" s="51" t="s">
        <v>96</v>
      </c>
      <c r="B80" s="52"/>
      <c r="C80" s="53"/>
      <c r="D80" s="35">
        <f>SUM(D72:D79)</f>
        <v>1500</v>
      </c>
      <c r="E80" s="62"/>
      <c r="F80" s="64"/>
    </row>
    <row r="81" spans="1:6" ht="21.75" customHeight="1" thickBot="1">
      <c r="A81" s="51" t="s">
        <v>88</v>
      </c>
      <c r="B81" s="52"/>
      <c r="C81" s="53"/>
      <c r="D81" s="35">
        <f>D80+D70+D65+D55+D50+D41+D34+D18</f>
        <v>186910</v>
      </c>
      <c r="E81" s="62"/>
      <c r="F81" s="64"/>
    </row>
    <row r="82" spans="1:6" ht="11.25" customHeight="1" thickTop="1" thickBot="1">
      <c r="A82" s="73"/>
      <c r="B82" s="74"/>
      <c r="C82" s="74"/>
      <c r="D82" s="74"/>
      <c r="E82" s="74"/>
      <c r="F82" s="75"/>
    </row>
    <row r="83" spans="1:6" ht="24" customHeight="1" thickTop="1" thickBot="1">
      <c r="A83" s="138" t="s">
        <v>58</v>
      </c>
      <c r="B83" s="139"/>
      <c r="C83" s="139"/>
      <c r="D83" s="139"/>
      <c r="E83" s="139"/>
      <c r="F83" s="140"/>
    </row>
    <row r="84" spans="1:6" ht="24" customHeight="1">
      <c r="A84" s="76" t="s">
        <v>50</v>
      </c>
      <c r="B84" s="77"/>
      <c r="C84" s="7" t="s">
        <v>51</v>
      </c>
      <c r="D84" s="7" t="s">
        <v>53</v>
      </c>
      <c r="E84" s="69" t="s">
        <v>52</v>
      </c>
      <c r="F84" s="70"/>
    </row>
    <row r="85" spans="1:6" ht="30" customHeight="1">
      <c r="A85" s="78" t="s">
        <v>116</v>
      </c>
      <c r="B85" s="79"/>
      <c r="C85" s="39" t="s">
        <v>78</v>
      </c>
      <c r="D85" s="8"/>
      <c r="E85" s="71" t="s">
        <v>117</v>
      </c>
      <c r="F85" s="72"/>
    </row>
    <row r="86" spans="1:6" ht="29.25" customHeight="1">
      <c r="A86" s="78" t="s">
        <v>108</v>
      </c>
      <c r="B86" s="79"/>
      <c r="C86" s="39" t="s">
        <v>109</v>
      </c>
      <c r="D86" s="8"/>
      <c r="E86" s="80" t="s">
        <v>110</v>
      </c>
      <c r="F86" s="81"/>
    </row>
    <row r="87" spans="1:6" ht="30" customHeight="1" thickBot="1">
      <c r="A87" s="65" t="s">
        <v>54</v>
      </c>
      <c r="B87" s="66"/>
      <c r="C87" s="9" t="s">
        <v>55</v>
      </c>
      <c r="D87" s="36" t="s">
        <v>56</v>
      </c>
      <c r="E87" s="67" t="s">
        <v>57</v>
      </c>
      <c r="F87" s="68"/>
    </row>
    <row r="88" spans="1:6" ht="25.5" customHeight="1" thickTop="1" thickBot="1">
      <c r="A88" s="132" t="s">
        <v>59</v>
      </c>
      <c r="B88" s="133"/>
      <c r="C88" s="133"/>
      <c r="D88" s="133"/>
      <c r="E88" s="133"/>
      <c r="F88" s="134"/>
    </row>
    <row r="89" spans="1:6" ht="24.95" customHeight="1">
      <c r="A89" s="135">
        <v>1</v>
      </c>
      <c r="B89" s="136"/>
      <c r="C89" s="136"/>
      <c r="D89" s="136"/>
      <c r="E89" s="136"/>
      <c r="F89" s="137"/>
    </row>
    <row r="90" spans="1:6" ht="24.95" customHeight="1">
      <c r="A90" s="106">
        <v>2</v>
      </c>
      <c r="B90" s="107"/>
      <c r="C90" s="107"/>
      <c r="D90" s="107"/>
      <c r="E90" s="107"/>
      <c r="F90" s="108"/>
    </row>
    <row r="91" spans="1:6" ht="24.95" customHeight="1">
      <c r="A91" s="106">
        <v>3</v>
      </c>
      <c r="B91" s="107"/>
      <c r="C91" s="107"/>
      <c r="D91" s="107"/>
      <c r="E91" s="107"/>
      <c r="F91" s="108"/>
    </row>
    <row r="92" spans="1:6" ht="24.95" customHeight="1">
      <c r="A92" s="106">
        <v>4</v>
      </c>
      <c r="B92" s="107"/>
      <c r="C92" s="107"/>
      <c r="D92" s="107"/>
      <c r="E92" s="107"/>
      <c r="F92" s="108"/>
    </row>
    <row r="93" spans="1:6" ht="24.95" customHeight="1">
      <c r="A93" s="106">
        <v>5</v>
      </c>
      <c r="B93" s="107"/>
      <c r="C93" s="107"/>
      <c r="D93" s="107"/>
      <c r="E93" s="107"/>
      <c r="F93" s="108"/>
    </row>
    <row r="94" spans="1:6" ht="24.95" customHeight="1" thickBot="1">
      <c r="A94" s="109" t="s">
        <v>19</v>
      </c>
      <c r="B94" s="110"/>
      <c r="C94" s="110"/>
      <c r="D94" s="110"/>
      <c r="E94" s="110"/>
      <c r="F94" s="111"/>
    </row>
    <row r="95" spans="1:6" ht="15.75" thickTop="1"/>
  </sheetData>
  <mergeCells count="154">
    <mergeCell ref="A12:B12"/>
    <mergeCell ref="C12:D12"/>
    <mergeCell ref="E12:F12"/>
    <mergeCell ref="E65:F65"/>
    <mergeCell ref="A18:B22"/>
    <mergeCell ref="D18:D22"/>
    <mergeCell ref="A38:B38"/>
    <mergeCell ref="E38:F38"/>
    <mergeCell ref="A70:C70"/>
    <mergeCell ref="E70:F70"/>
    <mergeCell ref="E19:F19"/>
    <mergeCell ref="A44:B47"/>
    <mergeCell ref="A29:B29"/>
    <mergeCell ref="A30:B30"/>
    <mergeCell ref="A24:B24"/>
    <mergeCell ref="A25:B25"/>
    <mergeCell ref="A26:B26"/>
    <mergeCell ref="A27:B27"/>
    <mergeCell ref="E24:F24"/>
    <mergeCell ref="E25:F25"/>
    <mergeCell ref="E26:F26"/>
    <mergeCell ref="E28:F28"/>
    <mergeCell ref="E27:F27"/>
    <mergeCell ref="E29:F29"/>
    <mergeCell ref="A6:B8"/>
    <mergeCell ref="A5:B5"/>
    <mergeCell ref="E9:F9"/>
    <mergeCell ref="E72:F72"/>
    <mergeCell ref="E73:F73"/>
    <mergeCell ref="A66:F66"/>
    <mergeCell ref="A67:B67"/>
    <mergeCell ref="E67:F67"/>
    <mergeCell ref="A68:B68"/>
    <mergeCell ref="E68:F68"/>
    <mergeCell ref="A69:B69"/>
    <mergeCell ref="E69:F69"/>
    <mergeCell ref="A51:F51"/>
    <mergeCell ref="A55:C55"/>
    <mergeCell ref="E22:F22"/>
    <mergeCell ref="C15:C16"/>
    <mergeCell ref="D15:D16"/>
    <mergeCell ref="A17:F17"/>
    <mergeCell ref="A15:B16"/>
    <mergeCell ref="A13:F13"/>
    <mergeCell ref="A34:C34"/>
    <mergeCell ref="E34:F34"/>
    <mergeCell ref="A56:F56"/>
    <mergeCell ref="A62:B62"/>
    <mergeCell ref="A1:F1"/>
    <mergeCell ref="A3:F3"/>
    <mergeCell ref="C6:C8"/>
    <mergeCell ref="D6:D8"/>
    <mergeCell ref="C9:D9"/>
    <mergeCell ref="A9:B9"/>
    <mergeCell ref="A88:F88"/>
    <mergeCell ref="A89:F89"/>
    <mergeCell ref="A90:F90"/>
    <mergeCell ref="A83:F83"/>
    <mergeCell ref="A71:F71"/>
    <mergeCell ref="A49:B49"/>
    <mergeCell ref="A54:B54"/>
    <mergeCell ref="A42:F42"/>
    <mergeCell ref="E5:F5"/>
    <mergeCell ref="E6:F8"/>
    <mergeCell ref="E15:F16"/>
    <mergeCell ref="E18:F18"/>
    <mergeCell ref="E20:F20"/>
    <mergeCell ref="E21:F21"/>
    <mergeCell ref="A23:F23"/>
    <mergeCell ref="A2:F2"/>
    <mergeCell ref="A4:F4"/>
    <mergeCell ref="A28:B28"/>
    <mergeCell ref="A93:F93"/>
    <mergeCell ref="A94:F94"/>
    <mergeCell ref="A91:F91"/>
    <mergeCell ref="A92:F92"/>
    <mergeCell ref="A35:F35"/>
    <mergeCell ref="A39:B39"/>
    <mergeCell ref="E37:F37"/>
    <mergeCell ref="E39:F39"/>
    <mergeCell ref="E74:F74"/>
    <mergeCell ref="A36:B36"/>
    <mergeCell ref="E36:F36"/>
    <mergeCell ref="A78:B78"/>
    <mergeCell ref="E49:F49"/>
    <mergeCell ref="E54:F54"/>
    <mergeCell ref="E55:F55"/>
    <mergeCell ref="A72:B72"/>
    <mergeCell ref="A73:B73"/>
    <mergeCell ref="A74:B74"/>
    <mergeCell ref="A75:B75"/>
    <mergeCell ref="A76:B76"/>
    <mergeCell ref="A77:B77"/>
    <mergeCell ref="E75:F75"/>
    <mergeCell ref="E62:F62"/>
    <mergeCell ref="E81:F81"/>
    <mergeCell ref="A80:C80"/>
    <mergeCell ref="E80:F80"/>
    <mergeCell ref="A79:B79"/>
    <mergeCell ref="E79:F79"/>
    <mergeCell ref="A65:C65"/>
    <mergeCell ref="A81:C81"/>
    <mergeCell ref="E30:F30"/>
    <mergeCell ref="E31:F31"/>
    <mergeCell ref="A31:B31"/>
    <mergeCell ref="A43:B43"/>
    <mergeCell ref="A48:B48"/>
    <mergeCell ref="E43:F43"/>
    <mergeCell ref="E44:F44"/>
    <mergeCell ref="E45:F45"/>
    <mergeCell ref="E48:F48"/>
    <mergeCell ref="E40:F40"/>
    <mergeCell ref="A41:C41"/>
    <mergeCell ref="E41:F41"/>
    <mergeCell ref="A40:B40"/>
    <mergeCell ref="A32:B32"/>
    <mergeCell ref="E32:F32"/>
    <mergeCell ref="A33:B33"/>
    <mergeCell ref="E33:F33"/>
    <mergeCell ref="E46:F46"/>
    <mergeCell ref="A87:B87"/>
    <mergeCell ref="E87:F87"/>
    <mergeCell ref="E84:F84"/>
    <mergeCell ref="E85:F85"/>
    <mergeCell ref="A82:F82"/>
    <mergeCell ref="A84:B84"/>
    <mergeCell ref="A85:B85"/>
    <mergeCell ref="A86:B86"/>
    <mergeCell ref="E86:F86"/>
    <mergeCell ref="E78:F78"/>
    <mergeCell ref="A63:B63"/>
    <mergeCell ref="E63:F63"/>
    <mergeCell ref="A64:B64"/>
    <mergeCell ref="E64:F64"/>
    <mergeCell ref="A59:B59"/>
    <mergeCell ref="E59:F59"/>
    <mergeCell ref="A57:B57"/>
    <mergeCell ref="E57:F57"/>
    <mergeCell ref="A58:B58"/>
    <mergeCell ref="E58:F58"/>
    <mergeCell ref="A60:B60"/>
    <mergeCell ref="E60:F60"/>
    <mergeCell ref="A61:B61"/>
    <mergeCell ref="E61:F61"/>
    <mergeCell ref="C18:C22"/>
    <mergeCell ref="E50:F50"/>
    <mergeCell ref="A50:C50"/>
    <mergeCell ref="A53:B53"/>
    <mergeCell ref="E53:F53"/>
    <mergeCell ref="A52:B52"/>
    <mergeCell ref="E52:F52"/>
    <mergeCell ref="E76:F76"/>
    <mergeCell ref="E77:F77"/>
    <mergeCell ref="A37:B37"/>
  </mergeCells>
  <printOptions horizontalCentered="1"/>
  <pageMargins left="0.7" right="0.7" top="0.75" bottom="0.75" header="0.3" footer="0.3"/>
  <pageSetup paperSize="9" scale="62" orientation="portrait" r:id="rId1"/>
  <rowBreaks count="1" manualBreakCount="1">
    <brk id="50" max="16383" man="1"/>
  </rowBreaks>
  <ignoredErrors>
    <ignoredError sqref="D31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2013-06-27T13:19:52Z</dcterms:modified>
</cp:coreProperties>
</file>